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<sst xmlns="http://schemas.openxmlformats.org/spreadsheetml/2006/main" count="156" uniqueCount="111">
  <si>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</si>
  <si>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</si>
  <si>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</si>
  <si>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</si>
  <si>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</si>
  <si>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</si>
  <si>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</si>
  <si>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</si>
  <si>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</si>
  <si>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</si>
  <si>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</si>
  <si>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</si>
  <si>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</si>
  <si>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</si>
  <si>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</si>
  <si>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</si>
  <si>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</si>
  <si>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</si>
  <si>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</si>
  <si>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</si>
  <si>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</si>
  <si>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</si>
  <si>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</si>
  <si>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</si>
  <si>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</si>
  <si>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</si>
  <si>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</si>
  <si>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</si>
  <si>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</si>
  <si>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</si>
  <si>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</si>
  <si>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</si>
  <si>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</si>
  <si>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</si>
  <si>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</si>
  <si>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</si>
  <si>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</si>
  <si>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</si>
  <si>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</si>
  <si>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</si>
  <si>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</si>
  <si>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</si>
  <si>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</si>
  <si>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</si>
  <si>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</si>
  <si>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</si>
  <si>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</si>
  <si>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</si>
  <si>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</si>
  <si>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</si>
  <si>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</si>
  <si>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</si>
  <si>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</si>
  <si>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</si>
  <si>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</si>
  <si>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</si>
  <si>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</si>
  <si>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</si>
  <si>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</si>
  <si>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</si>
  <si>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</si>
  <si>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</si>
  <si>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</si>
  <si>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</si>
  <si>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</si>
  <si>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</si>
  <si>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</si>
  <si>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</si>
  <si>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</si>
  <si>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</si>
  <si>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</si>
  <si>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</si>
  <si>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</si>
  <si>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</si>
  <si>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</si>
  <si>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</si>
  <si>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</si>
  <si>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</si>
  <si>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</si>
  <si>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</si>
  <si>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</si>
  <si>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</si>
  <si>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</si>
  <si>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</si>
  <si>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</si>
  <si>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</si>
  <si>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</si>
  <si>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</si>
  <si>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</si>
  <si>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</si>
  <si>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</si>
  <si>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</si>
  <si>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</si>
  <si>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</si>
  <si>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</si>
  <si>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</si>
  <si>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</si>
  <si>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</si>
  <si>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</si>
  <si>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</si>
  <si>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</si>
  <si>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</si>
  <si>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</si>
  <si>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</si>
  <si>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</si>
  <si>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</si>
  <si>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</si>
  <si>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</si>
  <si>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</si>
  <si>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</si>
  <si>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21.03.2014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</si>
</sst>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6580.299999999999</c:v>
                </c:pt>
                <c:pt idx="1">
                  <c:v>5873.300000000001</c:v>
                </c:pt>
                <c:pt idx="2">
                  <c:v>233.5</c:v>
                </c:pt>
                <c:pt idx="3">
                  <c:v>473.4999999999982</c:v>
                </c:pt>
              </c:numCache>
            </c:numRef>
          </c:val>
          <c:shape val="box"/>
        </c:ser>
        <c:shape val="box"/>
        <c:axId val="65514303"/>
        <c:axId val="52757816"/>
      </c:bar3D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57816"/>
        <c:crosses val="autoZero"/>
        <c:auto val="1"/>
        <c:lblOffset val="100"/>
        <c:tickLblSkip val="1"/>
        <c:noMultiLvlLbl val="0"/>
      </c:catAx>
      <c:valAx>
        <c:axId val="52757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4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37505.700000000004</c:v>
                </c:pt>
                <c:pt idx="1">
                  <c:v>34841.9</c:v>
                </c:pt>
                <c:pt idx="2">
                  <c:v>0.2</c:v>
                </c:pt>
                <c:pt idx="3">
                  <c:v>2370</c:v>
                </c:pt>
                <c:pt idx="4">
                  <c:v>210.10000000000002</c:v>
                </c:pt>
                <c:pt idx="5">
                  <c:v>8</c:v>
                </c:pt>
                <c:pt idx="6">
                  <c:v>75.50000000000307</c:v>
                </c:pt>
              </c:numCache>
            </c:numRef>
          </c:val>
          <c:shape val="box"/>
        </c:ser>
        <c:shape val="box"/>
        <c:axId val="5058297"/>
        <c:axId val="45524674"/>
      </c:bar3D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27371.700000000004</c:v>
                </c:pt>
                <c:pt idx="1">
                  <c:v>23940</c:v>
                </c:pt>
                <c:pt idx="2">
                  <c:v>613</c:v>
                </c:pt>
                <c:pt idx="3">
                  <c:v>367.1</c:v>
                </c:pt>
                <c:pt idx="4">
                  <c:v>417.80000000000007</c:v>
                </c:pt>
                <c:pt idx="5">
                  <c:v>222.5</c:v>
                </c:pt>
                <c:pt idx="6">
                  <c:v>1811.3000000000043</c:v>
                </c:pt>
              </c:numCache>
            </c:numRef>
          </c:val>
          <c:shape val="box"/>
        </c:ser>
        <c:shape val="box"/>
        <c:axId val="7068883"/>
        <c:axId val="63619948"/>
      </c:bar3D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5320.499999999999</c:v>
                </c:pt>
                <c:pt idx="1">
                  <c:v>4463.7</c:v>
                </c:pt>
                <c:pt idx="2">
                  <c:v>29.8</c:v>
                </c:pt>
                <c:pt idx="3">
                  <c:v>51.5</c:v>
                </c:pt>
                <c:pt idx="5">
                  <c:v>775.4999999999993</c:v>
                </c:pt>
              </c:numCache>
            </c:numRef>
          </c:val>
          <c:shape val="box"/>
        </c:ser>
        <c:shape val="box"/>
        <c:axId val="35708621"/>
        <c:axId val="52942134"/>
      </c:bar3D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1724.8999999999999</c:v>
                </c:pt>
                <c:pt idx="1">
                  <c:v>1266.6</c:v>
                </c:pt>
                <c:pt idx="2">
                  <c:v>6.6</c:v>
                </c:pt>
                <c:pt idx="3">
                  <c:v>22</c:v>
                </c:pt>
                <c:pt idx="4">
                  <c:v>429.69999999999993</c:v>
                </c:pt>
              </c:numCache>
            </c:numRef>
          </c:val>
          <c:shape val="box"/>
        </c:ser>
        <c:shape val="box"/>
        <c:axId val="6717159"/>
        <c:axId val="60454432"/>
      </c:bar3D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54432"/>
        <c:crosses val="autoZero"/>
        <c:auto val="1"/>
        <c:lblOffset val="100"/>
        <c:tickLblSkip val="2"/>
        <c:noMultiLvlLbl val="0"/>
      </c:catAx>
      <c:valAx>
        <c:axId val="6045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365.70000000000005</c:v>
                </c:pt>
                <c:pt idx="1">
                  <c:v>332.70000000000005</c:v>
                </c:pt>
                <c:pt idx="2">
                  <c:v>9.1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7218977"/>
        <c:axId val="64970794"/>
      </c:bar3DChart>
      <c:cat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47866235"/>
        <c:axId val="28142932"/>
      </c:bar3D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37505.700000000004</c:v>
                </c:pt>
                <c:pt idx="1">
                  <c:v>27371.700000000004</c:v>
                </c:pt>
                <c:pt idx="2">
                  <c:v>5320.499999999999</c:v>
                </c:pt>
                <c:pt idx="3">
                  <c:v>1724.8999999999999</c:v>
                </c:pt>
                <c:pt idx="4">
                  <c:v>365.70000000000005</c:v>
                </c:pt>
                <c:pt idx="5">
                  <c:v>6580.299999999999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51959797"/>
        <c:axId val="64984990"/>
      </c:bar3D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71622.5</c:v>
                </c:pt>
                <c:pt idx="1">
                  <c:v>953.4</c:v>
                </c:pt>
                <c:pt idx="2">
                  <c:v>2746.8999999999996</c:v>
                </c:pt>
                <c:pt idx="3">
                  <c:v>787.5</c:v>
                </c:pt>
                <c:pt idx="4">
                  <c:v>613.2</c:v>
                </c:pt>
                <c:pt idx="5">
                  <c:v>11319.699999999997</c:v>
                </c:pt>
              </c:numCache>
            </c:numRef>
          </c:val>
          <c:shape val="box"/>
        </c:ser>
        <c:shape val="box"/>
        <c:axId val="47993999"/>
        <c:axId val="29292808"/>
      </c:bar3D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103</v>
      </c>
      <c r="C3" s="119" t="s">
        <v>104</v>
      </c>
      <c r="D3" s="119" t="s">
        <v>29</v>
      </c>
      <c r="E3" s="119" t="s">
        <v>28</v>
      </c>
      <c r="F3" s="119" t="s">
        <v>105</v>
      </c>
      <c r="G3" s="119" t="s">
        <v>106</v>
      </c>
      <c r="H3" s="119" t="s">
        <v>107</v>
      </c>
      <c r="I3" s="119" t="s">
        <v>108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7985.1+539+415.1+9890.7+509.1+95.4+495.3+8129.6+543.8+124.7+4+806.2+1384.8+4074.5+2508.4-0.1+1809.8+197+2.8+391.5+5351+1046.8+1404.7+285.4+80.8+603.2</f>
        <v>48678.60000000001</v>
      </c>
      <c r="E6" s="3">
        <f>D6/D134*100</f>
        <v>41.83217836076394</v>
      </c>
      <c r="F6" s="3">
        <f>D6/B6*100</f>
        <v>60.39401154069953</v>
      </c>
      <c r="G6" s="3">
        <f aca="true" t="shared" si="0" ref="G6:G41">D6/C6*100</f>
        <v>17.41435222863971</v>
      </c>
      <c r="H6" s="3">
        <f>B6-D6</f>
        <v>31923.099999999984</v>
      </c>
      <c r="I6" s="3">
        <f aca="true" t="shared" si="1" ref="I6:I41">C6-D6</f>
        <v>230852.9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7985.1+61.4+9890.7+1.2+8129.6+806.2+1384.8+4074.5+2508.4-0.1+1256+5351+1046.8+1404.7</f>
        <v>43900.3</v>
      </c>
      <c r="E7" s="1">
        <f>D7/D6*100</f>
        <v>90.18398228379615</v>
      </c>
      <c r="F7" s="1">
        <f>D7/B7*100</f>
        <v>79.30913006247133</v>
      </c>
      <c r="G7" s="1">
        <f t="shared" si="0"/>
        <v>19.920400619660896</v>
      </c>
      <c r="H7" s="1">
        <f>B7-D7</f>
        <v>11453.099999999999</v>
      </c>
      <c r="I7" s="1">
        <f t="shared" si="1"/>
        <v>176478.3</v>
      </c>
    </row>
    <row r="8" spans="1:9" ht="18">
      <c r="A8" s="31" t="s">
        <v>2</v>
      </c>
      <c r="B8" s="52">
        <v>16.5</v>
      </c>
      <c r="C8" s="53">
        <v>44.6</v>
      </c>
      <c r="D8" s="54">
        <f>0.1+0.1+0.3</f>
        <v>0.5</v>
      </c>
      <c r="E8" s="13">
        <f>D8/D6*100</f>
        <v>0.0010271453985940431</v>
      </c>
      <c r="F8" s="1">
        <f>D8/B8*100</f>
        <v>3.0303030303030303</v>
      </c>
      <c r="G8" s="1">
        <f t="shared" si="0"/>
        <v>1.1210762331838564</v>
      </c>
      <c r="H8" s="1">
        <f aca="true" t="shared" si="2" ref="H8:H30">B8-D8</f>
        <v>16</v>
      </c>
      <c r="I8" s="1">
        <f t="shared" si="1"/>
        <v>44.1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538.7+346.9+429.4+56.3+419.6+508.1+71-0.1+453.2+98.5+2.8+391.5+199.8+80.8+202.8</f>
        <v>3799.3000000000006</v>
      </c>
      <c r="E9" s="1">
        <f>D9/D6*100</f>
        <v>7.804867025756697</v>
      </c>
      <c r="F9" s="1">
        <f aca="true" t="shared" si="3" ref="F9:F39">D9/B9*100</f>
        <v>78.15238408688857</v>
      </c>
      <c r="G9" s="1">
        <f t="shared" si="0"/>
        <v>22.213322263603786</v>
      </c>
      <c r="H9" s="1">
        <f t="shared" si="2"/>
        <v>1062.099999999999</v>
      </c>
      <c r="I9" s="1">
        <f t="shared" si="1"/>
        <v>13304.4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1.1+76.7+36.7+34.9+18.5+42.2+88.1+82.5+80.9+400.1</f>
        <v>861.7</v>
      </c>
      <c r="E10" s="1">
        <f>D10/D6*100</f>
        <v>1.7701823799369738</v>
      </c>
      <c r="F10" s="1">
        <f t="shared" si="3"/>
        <v>4.305959483904497</v>
      </c>
      <c r="G10" s="1">
        <f t="shared" si="0"/>
        <v>2.1845330899595643</v>
      </c>
      <c r="H10" s="1">
        <f t="shared" si="2"/>
        <v>19150.1</v>
      </c>
      <c r="I10" s="1">
        <f t="shared" si="1"/>
        <v>38583.8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4+4+12.7+4</f>
        <v>24.7</v>
      </c>
      <c r="E11" s="1">
        <f>D11/D6*100</f>
        <v>0.05074098269054573</v>
      </c>
      <c r="F11" s="1">
        <f t="shared" si="3"/>
        <v>76.94704049844236</v>
      </c>
      <c r="G11" s="1">
        <f t="shared" si="0"/>
        <v>8.765081618168914</v>
      </c>
      <c r="H11" s="1">
        <f t="shared" si="2"/>
        <v>7.400000000000002</v>
      </c>
      <c r="I11" s="1">
        <f t="shared" si="1"/>
        <v>257.1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92.1000000000095</v>
      </c>
      <c r="E12" s="1">
        <f>D12/D6*100</f>
        <v>0.18920018242104225</v>
      </c>
      <c r="F12" s="1">
        <f t="shared" si="3"/>
        <v>28.208269525271344</v>
      </c>
      <c r="G12" s="1">
        <f t="shared" si="0"/>
        <v>4.0442629429592</v>
      </c>
      <c r="H12" s="1">
        <f t="shared" si="2"/>
        <v>234.39999999998537</v>
      </c>
      <c r="I12" s="1">
        <f t="shared" si="1"/>
        <v>2185.1999999999816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5329.2+6976.4+310.1+0.1+574.9+417.4+5396.4+2+668.9+83+171.9+366.8+7074.6+0.1+0.1+821.2+7.6+8.6+0.9+5585.2+2.9+0.4+456.2+427.1</f>
        <v>34682</v>
      </c>
      <c r="E17" s="3">
        <f>D17/D134*100</f>
        <v>29.804135901772334</v>
      </c>
      <c r="F17" s="3">
        <f>D17/B17*100</f>
        <v>67.25632139996782</v>
      </c>
      <c r="G17" s="3">
        <f t="shared" si="0"/>
        <v>19.700029252970026</v>
      </c>
      <c r="H17" s="3">
        <f>B17-D17</f>
        <v>16884.9</v>
      </c>
      <c r="I17" s="3">
        <f t="shared" si="1"/>
        <v>141368.5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5127.2+6545.1+310.1+0.1+5190.4+6767.1+5380.4</f>
        <v>29320.4</v>
      </c>
      <c r="E18" s="1">
        <f>D18/D17*100</f>
        <v>84.54068392826251</v>
      </c>
      <c r="F18" s="1">
        <f t="shared" si="3"/>
        <v>77.60558794959411</v>
      </c>
      <c r="G18" s="1">
        <f t="shared" si="0"/>
        <v>22.032525334804156</v>
      </c>
      <c r="H18" s="1">
        <f t="shared" si="2"/>
        <v>8460.900000000001</v>
      </c>
      <c r="I18" s="1">
        <f t="shared" si="1"/>
        <v>103757.4</v>
      </c>
    </row>
    <row r="19" spans="1:9" ht="18">
      <c r="A19" s="31" t="s">
        <v>2</v>
      </c>
      <c r="B19" s="52">
        <v>1754</v>
      </c>
      <c r="C19" s="53">
        <v>7565.3</v>
      </c>
      <c r="D19" s="54">
        <f>15+99.7+173.8+0.6+107.5+22.1+0.5+193.8+202.2+7.6+0.9+0.4+198.3+0.9</f>
        <v>1023.3000000000001</v>
      </c>
      <c r="E19" s="1">
        <f>D19/D17*100</f>
        <v>2.950521884551064</v>
      </c>
      <c r="F19" s="1">
        <f t="shared" si="3"/>
        <v>58.340935005701255</v>
      </c>
      <c r="G19" s="1">
        <f t="shared" si="0"/>
        <v>13.526231610114603</v>
      </c>
      <c r="H19" s="1">
        <f t="shared" si="2"/>
        <v>730.6999999999999</v>
      </c>
      <c r="I19" s="1">
        <f t="shared" si="1"/>
        <v>6542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50.7+162.6+43.4+2.3+47.2+1.8+59.1-0.1+62.8+64.5</f>
        <v>494.3</v>
      </c>
      <c r="E20" s="1">
        <f>D20/D17*100</f>
        <v>1.4252349922149818</v>
      </c>
      <c r="F20" s="1">
        <f t="shared" si="3"/>
        <v>73.3165232868585</v>
      </c>
      <c r="G20" s="1">
        <f t="shared" si="0"/>
        <v>17.425791440456887</v>
      </c>
      <c r="H20" s="1">
        <f t="shared" si="2"/>
        <v>179.90000000000003</v>
      </c>
      <c r="I20" s="1">
        <f t="shared" si="1"/>
        <v>2342.2999999999997</v>
      </c>
    </row>
    <row r="21" spans="1:9" ht="18">
      <c r="A21" s="31" t="s">
        <v>0</v>
      </c>
      <c r="B21" s="52">
        <v>7505.6</v>
      </c>
      <c r="C21" s="53">
        <v>19349.6</v>
      </c>
      <c r="D21" s="54">
        <f>36.6+15.7+3.3+2+290.1+4.1+24.2+41.8-0.1+460.8+0.9+2.5+257.9+361.7</f>
        <v>1501.5</v>
      </c>
      <c r="E21" s="1">
        <f>D21/D17*100</f>
        <v>4.329335101781904</v>
      </c>
      <c r="F21" s="1">
        <f t="shared" si="3"/>
        <v>20.00506288637817</v>
      </c>
      <c r="G21" s="1">
        <f t="shared" si="0"/>
        <v>7.759850332823418</v>
      </c>
      <c r="H21" s="1">
        <f t="shared" si="2"/>
        <v>6004.1</v>
      </c>
      <c r="I21" s="1">
        <f t="shared" si="1"/>
        <v>17848.1</v>
      </c>
    </row>
    <row r="22" spans="1:9" ht="18">
      <c r="A22" s="31" t="s">
        <v>15</v>
      </c>
      <c r="B22" s="52">
        <v>352.7</v>
      </c>
      <c r="C22" s="53">
        <v>1388.5</v>
      </c>
      <c r="D22" s="54">
        <f>14.2+80.1+19.7+105+3.5+1.3</f>
        <v>223.8</v>
      </c>
      <c r="E22" s="1">
        <f>D22/D17*100</f>
        <v>0.6452915056801799</v>
      </c>
      <c r="F22" s="1">
        <f t="shared" si="3"/>
        <v>63.45335979586051</v>
      </c>
      <c r="G22" s="1">
        <f t="shared" si="0"/>
        <v>16.118113071660066</v>
      </c>
      <c r="H22" s="1">
        <f t="shared" si="2"/>
        <v>128.89999999999998</v>
      </c>
      <c r="I22" s="1">
        <f t="shared" si="1"/>
        <v>1164.7</v>
      </c>
    </row>
    <row r="23" spans="1:9" ht="18.75" thickBot="1">
      <c r="A23" s="31" t="s">
        <v>35</v>
      </c>
      <c r="B23" s="53">
        <f>B17-B18-B19-B20-B21-B22</f>
        <v>3499.0999999999976</v>
      </c>
      <c r="C23" s="53">
        <f>C17-C18-C19-C20-C21-C22</f>
        <v>11832.700000000012</v>
      </c>
      <c r="D23" s="53">
        <f>D17-D18-D19-D20-D21-D22</f>
        <v>2118.699999999998</v>
      </c>
      <c r="E23" s="1">
        <f>D23/D17*100</f>
        <v>6.108932587509365</v>
      </c>
      <c r="F23" s="1">
        <f t="shared" si="3"/>
        <v>60.549855677174115</v>
      </c>
      <c r="G23" s="1">
        <f t="shared" si="0"/>
        <v>17.905465362934883</v>
      </c>
      <c r="H23" s="1">
        <f t="shared" si="2"/>
        <v>1380.3999999999996</v>
      </c>
      <c r="I23" s="1">
        <f t="shared" si="1"/>
        <v>9714.000000000015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1347.1+62.9+5.5+1121.1+3+1.1+2.6+0.1+234+6+147.2+4.6+1039.4+104.2+50.8+0.5+110.9+1079.5+38+332+67.8+22.1+92.4+1134.6+86.2+65+3.4+18.4</f>
        <v>7180.399999999999</v>
      </c>
      <c r="E31" s="3">
        <f>D31/D134*100</f>
        <v>6.170509700394614</v>
      </c>
      <c r="F31" s="3">
        <f>D31/B31*100</f>
        <v>72.7903086826499</v>
      </c>
      <c r="G31" s="3">
        <f t="shared" si="0"/>
        <v>18.754195299175432</v>
      </c>
      <c r="H31" s="3">
        <f aca="true" t="shared" si="4" ref="H31:H41">B31-D31</f>
        <v>2684.1000000000013</v>
      </c>
      <c r="I31" s="3">
        <f t="shared" si="1"/>
        <v>31106.500000000004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1119.5+1121.1+1039.4+104.2+1079.5+1133.4</f>
        <v>5597.1</v>
      </c>
      <c r="E32" s="1">
        <f>D32/D31*100</f>
        <v>77.94969639574398</v>
      </c>
      <c r="F32" s="1">
        <f t="shared" si="3"/>
        <v>82.50320602585457</v>
      </c>
      <c r="G32" s="1">
        <f t="shared" si="0"/>
        <v>19.316264093511553</v>
      </c>
      <c r="H32" s="1">
        <f t="shared" si="4"/>
        <v>1187</v>
      </c>
      <c r="I32" s="1">
        <f t="shared" si="1"/>
        <v>23379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1+2.5+0.8+6+1.4+0.1+11.2+0.5+6.3-0.2+32.4+6.9+2.4+3.4+18.4</f>
        <v>93.10000000000002</v>
      </c>
      <c r="E34" s="1">
        <f>D34/D31*100</f>
        <v>1.2965851484596964</v>
      </c>
      <c r="F34" s="1">
        <f t="shared" si="3"/>
        <v>11.466929424806013</v>
      </c>
      <c r="G34" s="1">
        <f t="shared" si="0"/>
        <v>5.372807017543861</v>
      </c>
      <c r="H34" s="1">
        <f t="shared" si="4"/>
        <v>718.8</v>
      </c>
      <c r="I34" s="1">
        <f t="shared" si="1"/>
        <v>1639.6999999999998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38.5+5.5+3+4.5+22.1</f>
        <v>73.6</v>
      </c>
      <c r="E35" s="21">
        <f>D35/D31*100</f>
        <v>1.025012534120662</v>
      </c>
      <c r="F35" s="21">
        <f t="shared" si="3"/>
        <v>58.044164037854884</v>
      </c>
      <c r="G35" s="21">
        <f t="shared" si="0"/>
        <v>10.289389067524116</v>
      </c>
      <c r="H35" s="21">
        <f t="shared" si="4"/>
        <v>53.2</v>
      </c>
      <c r="I35" s="21">
        <f t="shared" si="1"/>
        <v>641.6999999999999</v>
      </c>
    </row>
    <row r="36" spans="1:9" ht="18">
      <c r="A36" s="31" t="s">
        <v>15</v>
      </c>
      <c r="B36" s="52">
        <v>20.8</v>
      </c>
      <c r="C36" s="53">
        <v>45.2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20.8</v>
      </c>
      <c r="I36" s="1">
        <f t="shared" si="1"/>
        <v>45.2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1416.5999999999985</v>
      </c>
      <c r="E37" s="1">
        <f>D37/D31*100</f>
        <v>19.728705921675658</v>
      </c>
      <c r="F37" s="1">
        <f t="shared" si="3"/>
        <v>66.79239945306233</v>
      </c>
      <c r="G37" s="1">
        <f t="shared" si="0"/>
        <v>20.77887788778875</v>
      </c>
      <c r="H37" s="1">
        <f>B37-D37</f>
        <v>704.3000000000006</v>
      </c>
      <c r="I37" s="1">
        <f t="shared" si="1"/>
        <v>5400.900000000004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</f>
        <v>49.8</v>
      </c>
      <c r="E41" s="3">
        <f>D41/D134*100</f>
        <v>0.042795858598358286</v>
      </c>
      <c r="F41" s="3">
        <f>D41/B41*100</f>
        <v>17.68465909090909</v>
      </c>
      <c r="G41" s="3">
        <f t="shared" si="0"/>
        <v>4.611538105380127</v>
      </c>
      <c r="H41" s="3">
        <f t="shared" si="4"/>
        <v>231.8</v>
      </c>
      <c r="I41" s="3">
        <f t="shared" si="1"/>
        <v>1030.1000000000001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179.7+225.2+3.4+199.4+211.8+7.4+5.4+7.6+190.5+3.4</f>
        <v>1033.8000000000002</v>
      </c>
      <c r="E43" s="3">
        <f>D43/D134*100</f>
        <v>0.8884007754815824</v>
      </c>
      <c r="F43" s="3">
        <f>D43/B43*100</f>
        <v>71.6672443674177</v>
      </c>
      <c r="G43" s="3">
        <f aca="true" t="shared" si="5" ref="G43:G73">D43/C43*100</f>
        <v>16.933383564560778</v>
      </c>
      <c r="H43" s="3">
        <f>B43-D43</f>
        <v>408.6999999999998</v>
      </c>
      <c r="I43" s="3">
        <f aca="true" t="shared" si="6" ref="I43:I74">C43-D43</f>
        <v>5071.3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179.7+201.3+187+211.8+190.5</f>
        <v>970.3</v>
      </c>
      <c r="E44" s="1">
        <f>D44/D43*100</f>
        <v>93.85761269104273</v>
      </c>
      <c r="F44" s="1">
        <f aca="true" t="shared" si="7" ref="F44:F71">D44/B44*100</f>
        <v>77.91696779892395</v>
      </c>
      <c r="G44" s="1">
        <f t="shared" si="5"/>
        <v>17.69296694079247</v>
      </c>
      <c r="H44" s="1">
        <f aca="true" t="shared" si="8" ref="H44:H71">B44-D44</f>
        <v>275</v>
      </c>
      <c r="I44" s="1">
        <f t="shared" si="6"/>
        <v>4513.8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3.2+3.4</f>
        <v>6.6</v>
      </c>
      <c r="E46" s="1">
        <f>D46/D43*100</f>
        <v>0.6384213580963434</v>
      </c>
      <c r="F46" s="1">
        <f t="shared" si="7"/>
        <v>94.28571428571428</v>
      </c>
      <c r="G46" s="1">
        <f t="shared" si="5"/>
        <v>18.8034188034188</v>
      </c>
      <c r="H46" s="1">
        <f t="shared" si="8"/>
        <v>0.40000000000000036</v>
      </c>
      <c r="I46" s="1">
        <f t="shared" si="6"/>
        <v>28.5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23.1+2.7+0.5+0.4+5.2+0.6</f>
        <v>32.5</v>
      </c>
      <c r="E47" s="1">
        <f>D47/D43*100</f>
        <v>3.143741536080479</v>
      </c>
      <c r="F47" s="1">
        <f t="shared" si="7"/>
        <v>21.609042553191486</v>
      </c>
      <c r="G47" s="1">
        <f t="shared" si="5"/>
        <v>9.078212290502794</v>
      </c>
      <c r="H47" s="1">
        <f t="shared" si="8"/>
        <v>117.9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24.400000000000226</v>
      </c>
      <c r="E48" s="1">
        <f>D48/D43*100</f>
        <v>2.3602244147804434</v>
      </c>
      <c r="F48" s="1">
        <f t="shared" si="7"/>
        <v>61.772151898734684</v>
      </c>
      <c r="G48" s="1">
        <f t="shared" si="5"/>
        <v>10.753635962979386</v>
      </c>
      <c r="H48" s="1">
        <f t="shared" si="8"/>
        <v>15.099999999999817</v>
      </c>
      <c r="I48" s="1">
        <f t="shared" si="6"/>
        <v>202.49999999999977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282.8+343.5+104.6+27.4+31.1+70.8+315.1+27.8+66.3+5+25+425.5+95.6+8.8+334.8</f>
        <v>2164.1</v>
      </c>
      <c r="E49" s="3">
        <f>D49/D134*100</f>
        <v>1.8597292689298626</v>
      </c>
      <c r="F49" s="3">
        <f>D49/B49*100</f>
        <v>70.06053935057787</v>
      </c>
      <c r="G49" s="3">
        <f t="shared" si="5"/>
        <v>17.95218502173408</v>
      </c>
      <c r="H49" s="3">
        <f>B49-D49</f>
        <v>924.8000000000002</v>
      </c>
      <c r="I49" s="3">
        <f t="shared" si="6"/>
        <v>9890.699999999999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282.8+343.5+279.8+360.5+269.9</f>
        <v>1536.5</v>
      </c>
      <c r="E50" s="1">
        <f>D50/D49*100</f>
        <v>70.9994917055589</v>
      </c>
      <c r="F50" s="1">
        <f t="shared" si="7"/>
        <v>80.40713799780208</v>
      </c>
      <c r="G50" s="1">
        <f t="shared" si="5"/>
        <v>19.88481946421638</v>
      </c>
      <c r="H50" s="1">
        <f t="shared" si="8"/>
        <v>374.4000000000001</v>
      </c>
      <c r="I50" s="1">
        <f t="shared" si="6"/>
        <v>6190.5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</f>
        <v>19.5</v>
      </c>
      <c r="E52" s="1">
        <f>D52/D49*100</f>
        <v>0.901067418326325</v>
      </c>
      <c r="F52" s="1">
        <f t="shared" si="7"/>
        <v>28.097982708933717</v>
      </c>
      <c r="G52" s="1">
        <f t="shared" si="5"/>
        <v>6</v>
      </c>
      <c r="H52" s="1">
        <f t="shared" si="8"/>
        <v>49.900000000000006</v>
      </c>
      <c r="I52" s="1">
        <f t="shared" si="6"/>
        <v>305.5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</f>
        <v>32.5</v>
      </c>
      <c r="E53" s="1">
        <f>D53/D49*100</f>
        <v>1.501779030543875</v>
      </c>
      <c r="F53" s="1">
        <f t="shared" si="7"/>
        <v>17.81798245614035</v>
      </c>
      <c r="G53" s="1">
        <f t="shared" si="5"/>
        <v>6.085002808462835</v>
      </c>
      <c r="H53" s="1">
        <f t="shared" si="8"/>
        <v>149.9</v>
      </c>
      <c r="I53" s="1">
        <f t="shared" si="6"/>
        <v>501.6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575.5999999999999</v>
      </c>
      <c r="E54" s="1">
        <f>D54/D49*100</f>
        <v>26.5976618455709</v>
      </c>
      <c r="F54" s="1">
        <f t="shared" si="7"/>
        <v>62.14640466421938</v>
      </c>
      <c r="G54" s="1">
        <f t="shared" si="5"/>
        <v>16.640647586007514</v>
      </c>
      <c r="H54" s="1">
        <f t="shared" si="8"/>
        <v>350.60000000000014</v>
      </c>
      <c r="I54" s="1">
        <f>C54-D54</f>
        <v>2883.3999999999996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128-60.9+102.5+11.8+75.2+16.7+4.5+87.9+0.1+68.6+30.5</f>
        <v>464.9000000000001</v>
      </c>
      <c r="E56" s="3">
        <f>D56/D134*100</f>
        <v>0.39951394904371024</v>
      </c>
      <c r="F56" s="3">
        <f>D56/B56*100</f>
        <v>64.84865392662856</v>
      </c>
      <c r="G56" s="3">
        <f t="shared" si="5"/>
        <v>11.893371536749472</v>
      </c>
      <c r="H56" s="3">
        <f>B56-D56</f>
        <v>251.9999999999999</v>
      </c>
      <c r="I56" s="3">
        <f t="shared" si="6"/>
        <v>3444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128-60.9+102.5+75.2+87.9+68.6</f>
        <v>401.30000000000007</v>
      </c>
      <c r="E57" s="1">
        <f>D57/D56*100</f>
        <v>86.31963863196385</v>
      </c>
      <c r="F57" s="1">
        <f t="shared" si="7"/>
        <v>70.53963789769733</v>
      </c>
      <c r="G57" s="1">
        <f t="shared" si="5"/>
        <v>15.496601791782519</v>
      </c>
      <c r="H57" s="1">
        <f t="shared" si="8"/>
        <v>167.5999999999999</v>
      </c>
      <c r="I57" s="1">
        <f t="shared" si="6"/>
        <v>2188.2999999999997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4.5+4.5+30.5</f>
        <v>39.5</v>
      </c>
      <c r="E59" s="1">
        <f>D59/D56*100</f>
        <v>8.496450849645083</v>
      </c>
      <c r="F59" s="1">
        <f t="shared" si="7"/>
        <v>33.41793570219966</v>
      </c>
      <c r="G59" s="1">
        <f t="shared" si="5"/>
        <v>13.281775386684602</v>
      </c>
      <c r="H59" s="1">
        <f t="shared" si="8"/>
        <v>78.7</v>
      </c>
      <c r="I59" s="1">
        <f t="shared" si="6"/>
        <v>257.9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24.100000000000023</v>
      </c>
      <c r="E61" s="1">
        <f>D61/D56*100</f>
        <v>5.183910518391055</v>
      </c>
      <c r="F61" s="1">
        <f t="shared" si="7"/>
        <v>80.8724832214766</v>
      </c>
      <c r="G61" s="1">
        <f t="shared" si="5"/>
        <v>8.219645293315146</v>
      </c>
      <c r="H61" s="1">
        <f t="shared" si="8"/>
        <v>5.699999999999974</v>
      </c>
      <c r="I61" s="1">
        <f t="shared" si="6"/>
        <v>269.10000000000014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</f>
        <v>8329.8</v>
      </c>
      <c r="E87" s="3">
        <f>D87/D134*100</f>
        <v>7.158251866518168</v>
      </c>
      <c r="F87" s="3">
        <f aca="true" t="shared" si="11" ref="F87:F92">D87/B87*100</f>
        <v>69.43409437595338</v>
      </c>
      <c r="G87" s="3">
        <f t="shared" si="9"/>
        <v>18.586499584973357</v>
      </c>
      <c r="H87" s="3">
        <f aca="true" t="shared" si="12" ref="H87:H92">B87-D87</f>
        <v>3666.9000000000015</v>
      </c>
      <c r="I87" s="3">
        <f t="shared" si="10"/>
        <v>36486.600000000006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3.8+55.8+877.5+206+1.6+755.1+834.4+26.6+41.3+1268.7+0.5+8.5+536.6+685.6+565+6.3-0.1+21.4+100.1+302.4+492.5+445.4+29.6+0.1</f>
        <v>7264.700000000001</v>
      </c>
      <c r="E88" s="1">
        <f>D88/D87*100</f>
        <v>87.21337847247234</v>
      </c>
      <c r="F88" s="1">
        <f t="shared" si="11"/>
        <v>76.53981499041238</v>
      </c>
      <c r="G88" s="1">
        <f t="shared" si="9"/>
        <v>18.808820445371907</v>
      </c>
      <c r="H88" s="1">
        <f t="shared" si="12"/>
        <v>2226.699999999999</v>
      </c>
      <c r="I88" s="1">
        <f t="shared" si="10"/>
        <v>31359.2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</f>
        <v>233.4</v>
      </c>
      <c r="E89" s="1">
        <f>D89/D87*100</f>
        <v>2.8019880429302026</v>
      </c>
      <c r="F89" s="1">
        <f t="shared" si="11"/>
        <v>30.650032829940905</v>
      </c>
      <c r="G89" s="1">
        <f t="shared" si="9"/>
        <v>12.50602796977978</v>
      </c>
      <c r="H89" s="1">
        <f t="shared" si="12"/>
        <v>528.1</v>
      </c>
      <c r="I89" s="1">
        <f t="shared" si="10"/>
        <v>1632.8999999999999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831.6999999999986</v>
      </c>
      <c r="E91" s="1">
        <f>D91/D87*100</f>
        <v>9.984633484597454</v>
      </c>
      <c r="F91" s="1">
        <f t="shared" si="11"/>
        <v>47.69468975799966</v>
      </c>
      <c r="G91" s="1">
        <f>D91/C91*100</f>
        <v>19.2247237760621</v>
      </c>
      <c r="H91" s="1">
        <f t="shared" si="12"/>
        <v>912.1000000000025</v>
      </c>
      <c r="I91" s="1">
        <f>C91-D91</f>
        <v>3494.5000000000014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2618.9+2514.7+108.2+3415.7+1160.5+185.2</f>
        <v>10003.2</v>
      </c>
      <c r="E92" s="3">
        <f>D92/D134*100</f>
        <v>8.596295837973848</v>
      </c>
      <c r="F92" s="3">
        <f t="shared" si="11"/>
        <v>96.17444308775033</v>
      </c>
      <c r="G92" s="3">
        <f>D92/C92*100</f>
        <v>25.459719065519987</v>
      </c>
      <c r="H92" s="3">
        <f t="shared" si="12"/>
        <v>397.89999999999964</v>
      </c>
      <c r="I92" s="3">
        <f>C92-D92</f>
        <v>29287.100000000002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111.6+19.4+112.6-0.1+0.9+99.9+111.6+6.9+7.2+47.9+73.3+25.9+28.7+425.6+10.7</f>
        <v>1082.1000000000001</v>
      </c>
      <c r="E98" s="27">
        <f>D98/D134*100</f>
        <v>0.9299076021944479</v>
      </c>
      <c r="F98" s="27">
        <f>D98/B98*100</f>
        <v>71.44932320897988</v>
      </c>
      <c r="G98" s="27">
        <f aca="true" t="shared" si="13" ref="G98:G111">D98/C98*100</f>
        <v>20.45480322105025</v>
      </c>
      <c r="H98" s="27">
        <f>B98-D98</f>
        <v>432.39999999999986</v>
      </c>
      <c r="I98" s="27">
        <f aca="true" t="shared" si="14" ref="I98:I132">C98-D98</f>
        <v>4208.099999999999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111.4+112.6+0.9+99.8+111.4+47.6+73.3-0.9+24.7+28.7+415.6+4.4</f>
        <v>1029.5000000000002</v>
      </c>
      <c r="E100" s="1">
        <f>D100/D98*100</f>
        <v>95.13908141576565</v>
      </c>
      <c r="F100" s="1">
        <f aca="true" t="shared" si="15" ref="F100:F132">D100/B100*100</f>
        <v>74.06474820143887</v>
      </c>
      <c r="G100" s="1">
        <f t="shared" si="13"/>
        <v>21.906119669759132</v>
      </c>
      <c r="H100" s="1">
        <f>B100-D100</f>
        <v>360.4999999999998</v>
      </c>
      <c r="I100" s="1">
        <f t="shared" si="14"/>
        <v>3670.1000000000004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52.59999999999991</v>
      </c>
      <c r="E101" s="100">
        <f>D101/D98*100</f>
        <v>4.86091858423435</v>
      </c>
      <c r="F101" s="100">
        <f t="shared" si="15"/>
        <v>42.24899598393567</v>
      </c>
      <c r="G101" s="100">
        <f t="shared" si="13"/>
        <v>9.275260095221293</v>
      </c>
      <c r="H101" s="100">
        <f>B101-D101</f>
        <v>71.90000000000009</v>
      </c>
      <c r="I101" s="100">
        <f t="shared" si="14"/>
        <v>514.4999999999995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5116.599999999999</v>
      </c>
      <c r="C102" s="97">
        <f>SUM(C103:C131)-C110-C114+C132-C127-C128-C104-C107</f>
        <v>20052.3</v>
      </c>
      <c r="D102" s="97">
        <f>SUM(D103:D131)-D110-D114+D132-D127-D128-D104-D107</f>
        <v>2697.7</v>
      </c>
      <c r="E102" s="98">
        <f>D102/D134*100</f>
        <v>2.3182808783291393</v>
      </c>
      <c r="F102" s="98">
        <f>D102/B102*100</f>
        <v>52.72446546534808</v>
      </c>
      <c r="G102" s="98">
        <f t="shared" si="13"/>
        <v>13.453319569326212</v>
      </c>
      <c r="H102" s="98">
        <f>B102-D102</f>
        <v>2418.8999999999996</v>
      </c>
      <c r="I102" s="98">
        <f t="shared" si="14"/>
        <v>17354.6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0.796975201097231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v>497.1</v>
      </c>
      <c r="C104" s="54">
        <v>1242.6</v>
      </c>
      <c r="D104" s="86">
        <f>1.4</f>
        <v>1.4</v>
      </c>
      <c r="E104" s="1"/>
      <c r="F104" s="1">
        <f t="shared" si="15"/>
        <v>0.2816334741500704</v>
      </c>
      <c r="G104" s="1">
        <f t="shared" si="13"/>
        <v>0.11266698857234832</v>
      </c>
      <c r="H104" s="1">
        <f t="shared" si="16"/>
        <v>495.70000000000005</v>
      </c>
      <c r="I104" s="1">
        <f t="shared" si="14"/>
        <v>1241.1999999999998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</f>
        <v>5.5</v>
      </c>
      <c r="E108" s="6">
        <f>D108/D102*100</f>
        <v>0.20387737702487305</v>
      </c>
      <c r="F108" s="6">
        <f t="shared" si="15"/>
        <v>30.219780219780223</v>
      </c>
      <c r="G108" s="6">
        <f t="shared" si="13"/>
        <v>7.28476821192053</v>
      </c>
      <c r="H108" s="6">
        <f t="shared" si="16"/>
        <v>12.7</v>
      </c>
      <c r="I108" s="6">
        <f t="shared" si="14"/>
        <v>70</v>
      </c>
    </row>
    <row r="109" spans="1:9" ht="37.5">
      <c r="A109" s="19" t="s">
        <v>47</v>
      </c>
      <c r="B109" s="84">
        <v>280.3</v>
      </c>
      <c r="C109" s="71">
        <v>1050</v>
      </c>
      <c r="D109" s="83">
        <f>149.7</f>
        <v>149.7</v>
      </c>
      <c r="E109" s="6">
        <f>D109/D102*100</f>
        <v>5.549171516476998</v>
      </c>
      <c r="F109" s="6">
        <f t="shared" si="15"/>
        <v>53.407063860149826</v>
      </c>
      <c r="G109" s="6">
        <f t="shared" si="13"/>
        <v>14.257142857142856</v>
      </c>
      <c r="H109" s="6">
        <f t="shared" si="16"/>
        <v>130.60000000000002</v>
      </c>
      <c r="I109" s="6">
        <f t="shared" si="14"/>
        <v>900.3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 hidden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0.18163620862215965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13.5+13.4</f>
        <v>26.9</v>
      </c>
      <c r="E113" s="6">
        <f>D113/D102*100</f>
        <v>0.9971457167216518</v>
      </c>
      <c r="F113" s="6">
        <f t="shared" si="15"/>
        <v>56.75105485232067</v>
      </c>
      <c r="G113" s="6">
        <f t="shared" si="17"/>
        <v>17.53585397653194</v>
      </c>
      <c r="H113" s="6">
        <f t="shared" si="16"/>
        <v>20.5</v>
      </c>
      <c r="I113" s="6">
        <f t="shared" si="14"/>
        <v>126.5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13.5+13.4</f>
        <v>26.9</v>
      </c>
      <c r="E114" s="1"/>
      <c r="F114" s="1">
        <f t="shared" si="15"/>
        <v>66.58415841584159</v>
      </c>
      <c r="G114" s="1">
        <f t="shared" si="17"/>
        <v>22.194719471947195</v>
      </c>
      <c r="H114" s="1">
        <f t="shared" si="16"/>
        <v>13.5</v>
      </c>
      <c r="I114" s="1">
        <f t="shared" si="14"/>
        <v>94.30000000000001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0.6005115468732624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8.651814508655523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0.018534307002261188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21.4+1.2+34.6+22.6+3.4+31.2+5.1+22.6+3</f>
        <v>145.10000000000002</v>
      </c>
      <c r="E126" s="21">
        <f>D126/D102*100</f>
        <v>5.378655892056197</v>
      </c>
      <c r="F126" s="6">
        <f t="shared" si="15"/>
        <v>67.99437675726337</v>
      </c>
      <c r="G126" s="6">
        <f t="shared" si="17"/>
        <v>16.712739000230364</v>
      </c>
      <c r="H126" s="6">
        <f t="shared" si="16"/>
        <v>68.29999999999998</v>
      </c>
      <c r="I126" s="6">
        <f t="shared" si="14"/>
        <v>723.1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</f>
        <v>133.60000000000002</v>
      </c>
      <c r="E127" s="1">
        <f>D127/D126*100</f>
        <v>92.07443142660235</v>
      </c>
      <c r="F127" s="1">
        <f>D127/B127*100</f>
        <v>74.80403135498321</v>
      </c>
      <c r="G127" s="1">
        <f t="shared" si="17"/>
        <v>17.88247891848481</v>
      </c>
      <c r="H127" s="1">
        <f t="shared" si="16"/>
        <v>44.99999999999997</v>
      </c>
      <c r="I127" s="1">
        <f t="shared" si="14"/>
        <v>613.5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f>3.4+3</f>
        <v>6.4</v>
      </c>
      <c r="E128" s="1">
        <f>D128/D126*100</f>
        <v>4.410751206064782</v>
      </c>
      <c r="F128" s="1">
        <f>D128/B128*100</f>
        <v>48.85496183206107</v>
      </c>
      <c r="G128" s="1">
        <f>D128/C128*100</f>
        <v>23.357664233576646</v>
      </c>
      <c r="H128" s="1">
        <f t="shared" si="16"/>
        <v>6.699999999999999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77.62167772546985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7104.699999999999</v>
      </c>
      <c r="C133" s="88">
        <f>C41+C66+C69+C74+C76+C84+C98+C102+C96+C81+C94</f>
        <v>27282.4</v>
      </c>
      <c r="D133" s="63">
        <f>D41+D66+D69+D74+D76+D84+D98+D102+D96+D81+D94</f>
        <v>3829.6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176783.90000000002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116366.40000000001</v>
      </c>
      <c r="E134" s="40">
        <v>100</v>
      </c>
      <c r="F134" s="3">
        <f>D134/B134*100</f>
        <v>65.824093709891</v>
      </c>
      <c r="G134" s="3">
        <f aca="true" t="shared" si="18" ref="G134:G140">D134/C134*100</f>
        <v>18.54956619101878</v>
      </c>
      <c r="H134" s="3">
        <f aca="true" t="shared" si="19" ref="H134:H140">B134-D134</f>
        <v>60417.500000000015</v>
      </c>
      <c r="I134" s="3">
        <f aca="true" t="shared" si="20" ref="I134:I140">C134-D134</f>
        <v>510960.4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89151.10000000002</v>
      </c>
      <c r="E135" s="6">
        <f>D135/D134*100</f>
        <v>76.61240701783333</v>
      </c>
      <c r="F135" s="6">
        <f aca="true" t="shared" si="21" ref="F135:F146">D135/B135*100</f>
        <v>78.6481853798224</v>
      </c>
      <c r="G135" s="6">
        <f t="shared" si="18"/>
        <v>20.366901258186072</v>
      </c>
      <c r="H135" s="6">
        <f t="shared" si="19"/>
        <v>24203.199999999983</v>
      </c>
      <c r="I135" s="20">
        <f t="shared" si="20"/>
        <v>348574.29999999993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30052.000000000004</v>
      </c>
      <c r="C136" s="71">
        <f>C10+C21+C34+C53+C59+C89+C47+C128+C104+C107</f>
        <v>64853.700000000004</v>
      </c>
      <c r="D136" s="71">
        <f>D10+D21+D34+D53+D59+D89+D47+D128+D104+D107</f>
        <v>2802</v>
      </c>
      <c r="E136" s="6">
        <f>D136/D134*100</f>
        <v>2.4079115621004</v>
      </c>
      <c r="F136" s="6">
        <f t="shared" si="21"/>
        <v>9.323838679621987</v>
      </c>
      <c r="G136" s="6">
        <f t="shared" si="18"/>
        <v>4.3204936649720835</v>
      </c>
      <c r="H136" s="6">
        <f t="shared" si="19"/>
        <v>27250.000000000004</v>
      </c>
      <c r="I136" s="20">
        <f t="shared" si="20"/>
        <v>62051.700000000004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4319.700000000001</v>
      </c>
      <c r="E137" s="6">
        <f>D137/D134*100</f>
        <v>3.712154023841934</v>
      </c>
      <c r="F137" s="6">
        <f t="shared" si="21"/>
        <v>76.97255880256596</v>
      </c>
      <c r="G137" s="6">
        <f t="shared" si="18"/>
        <v>21.254286824871215</v>
      </c>
      <c r="H137" s="6">
        <f t="shared" si="19"/>
        <v>1292.2999999999984</v>
      </c>
      <c r="I137" s="20">
        <f t="shared" si="20"/>
        <v>16004.199999999997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1795.6</v>
      </c>
      <c r="C138" s="70">
        <f>C11+C22+C100+C60+C36+C90</f>
        <v>7143.8</v>
      </c>
      <c r="D138" s="70">
        <f>D11+D22+D100+D60+D36+D90</f>
        <v>1278.0000000000002</v>
      </c>
      <c r="E138" s="6">
        <f>D138/D134*100</f>
        <v>1.0982551664397973</v>
      </c>
      <c r="F138" s="6">
        <f t="shared" si="21"/>
        <v>71.17398084205838</v>
      </c>
      <c r="G138" s="6">
        <f t="shared" si="18"/>
        <v>17.889638567709063</v>
      </c>
      <c r="H138" s="6">
        <f t="shared" si="19"/>
        <v>517.5999999999997</v>
      </c>
      <c r="I138" s="20">
        <f t="shared" si="20"/>
        <v>5865.8</v>
      </c>
      <c r="K138" s="49"/>
      <c r="L138" s="106"/>
    </row>
    <row r="139" spans="1:12" ht="18.75">
      <c r="A139" s="25" t="s">
        <v>2</v>
      </c>
      <c r="B139" s="70">
        <f>B8+B19+B45+B51</f>
        <v>1770.8</v>
      </c>
      <c r="C139" s="70">
        <f>C8+C19+C45+C51</f>
        <v>7620.6</v>
      </c>
      <c r="D139" s="70">
        <f>D8+D19+D45+D51</f>
        <v>1023.8000000000001</v>
      </c>
      <c r="E139" s="6">
        <f>D139/D134*100</f>
        <v>0.8798072295782975</v>
      </c>
      <c r="F139" s="6">
        <f t="shared" si="21"/>
        <v>57.81567653038175</v>
      </c>
      <c r="G139" s="6">
        <f t="shared" si="18"/>
        <v>13.434637692570139</v>
      </c>
      <c r="H139" s="6">
        <f t="shared" si="19"/>
        <v>746.9999999999999</v>
      </c>
      <c r="I139" s="20">
        <f t="shared" si="20"/>
        <v>6596.8</v>
      </c>
      <c r="K139" s="49"/>
      <c r="L139" s="50"/>
    </row>
    <row r="140" spans="1:12" ht="19.5" thickBot="1">
      <c r="A140" s="25" t="s">
        <v>35</v>
      </c>
      <c r="B140" s="70">
        <f>B134-B135-B136-B137-B138-B139</f>
        <v>24199.200000000023</v>
      </c>
      <c r="C140" s="70">
        <f>C134-C135-C136-C137-C138-C139</f>
        <v>89659.40000000007</v>
      </c>
      <c r="D140" s="70">
        <f>D134-D135-D136-D137-D138-D139</f>
        <v>17791.79999999999</v>
      </c>
      <c r="E140" s="6">
        <f>D140/D134*100</f>
        <v>15.289465000206235</v>
      </c>
      <c r="F140" s="6">
        <f t="shared" si="21"/>
        <v>73.52226519884944</v>
      </c>
      <c r="G140" s="46">
        <f t="shared" si="18"/>
        <v>19.84376429019152</v>
      </c>
      <c r="H140" s="6">
        <f t="shared" si="19"/>
        <v>6407.400000000034</v>
      </c>
      <c r="I140" s="6">
        <f t="shared" si="20"/>
        <v>71867.60000000008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</f>
        <v>1285.7</v>
      </c>
      <c r="E142" s="16"/>
      <c r="F142" s="6">
        <f t="shared" si="21"/>
        <v>68.38829787234043</v>
      </c>
      <c r="G142" s="6">
        <f aca="true" t="shared" si="22" ref="G142:G151">D142/C142*100</f>
        <v>67.31413612565446</v>
      </c>
      <c r="H142" s="6">
        <f>B142-D142</f>
        <v>594.3</v>
      </c>
      <c r="I142" s="6">
        <f aca="true" t="shared" si="23" ref="I142:I151">C142-D142</f>
        <v>624.3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>
        <f>6096.5+112.1+30.9</f>
        <v>6239.5</v>
      </c>
      <c r="E144" s="6"/>
      <c r="F144" s="6">
        <f t="shared" si="21"/>
        <v>49.124119198519864</v>
      </c>
      <c r="G144" s="6">
        <f t="shared" si="22"/>
        <v>20.964159837649138</v>
      </c>
      <c r="H144" s="6">
        <f t="shared" si="24"/>
        <v>6462</v>
      </c>
      <c r="I144" s="6">
        <f t="shared" si="23"/>
        <v>23523.2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1079.6+99+23+18.9</f>
        <v>1220.5</v>
      </c>
      <c r="E146" s="21"/>
      <c r="F146" s="6">
        <f t="shared" si="21"/>
        <v>48.37686789012644</v>
      </c>
      <c r="G146" s="6">
        <f t="shared" si="22"/>
        <v>13.947455632120858</v>
      </c>
      <c r="H146" s="6">
        <f t="shared" si="24"/>
        <v>1302.4</v>
      </c>
      <c r="I146" s="6">
        <f t="shared" si="23"/>
        <v>7530.200000000001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194671.40000000002</v>
      </c>
      <c r="C151" s="94">
        <f>C134+C142+C146+C147+C143+C150+C149+C144+C148+C145</f>
        <v>671689.7999999999</v>
      </c>
      <c r="D151" s="94">
        <f>D134+D142+D146+D147+D143+D150+D149+D144+D148+D145</f>
        <v>125112.1</v>
      </c>
      <c r="E151" s="27"/>
      <c r="F151" s="3">
        <f>D151/B151*100</f>
        <v>64.26835169418825</v>
      </c>
      <c r="G151" s="3">
        <f t="shared" si="22"/>
        <v>18.626470135470274</v>
      </c>
      <c r="H151" s="3">
        <f>B151-D151</f>
        <v>69559.30000000002</v>
      </c>
      <c r="I151" s="3">
        <f t="shared" si="23"/>
        <v>546577.7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116366.40000000001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116366.40000000001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2014-03-21T06:03:21Z</dcterms:modified>
  <cp:category/>
  <cp:version/>
  <cp:contentType/>
  <cp:contentStatus/>
</cp:coreProperties>
</file>